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585"/>
  </bookViews>
  <sheets>
    <sheet name="2025 на 25-27 изм на 04.04.25" sheetId="6" r:id="rId1"/>
  </sheets>
  <definedNames>
    <definedName name="_xlnm.Print_Titles" localSheetId="0">'2025 на 25-27 изм на 04.04.25'!$7:$9</definedName>
    <definedName name="_xlnm.Print_Area" localSheetId="0">'2025 на 25-27 изм на 04.04.25'!$B$1:$L$66</definedName>
  </definedNames>
  <calcPr calcId="152511"/>
</workbook>
</file>

<file path=xl/calcChain.xml><?xml version="1.0" encoding="utf-8"?>
<calcChain xmlns="http://schemas.openxmlformats.org/spreadsheetml/2006/main">
  <c r="G59" i="6" l="1"/>
  <c r="G58" i="6"/>
  <c r="G57" i="6"/>
  <c r="G56" i="6"/>
  <c r="M55" i="6"/>
  <c r="L55" i="6"/>
  <c r="K55" i="6"/>
  <c r="J55" i="6"/>
  <c r="I55" i="6"/>
  <c r="H55" i="6"/>
  <c r="G54" i="6"/>
  <c r="I53" i="6"/>
  <c r="G53" i="6" s="1"/>
  <c r="G52" i="6"/>
  <c r="G51" i="6"/>
  <c r="M50" i="6"/>
  <c r="L50" i="6"/>
  <c r="K50" i="6"/>
  <c r="J50" i="6"/>
  <c r="H50" i="6"/>
  <c r="G49" i="6"/>
  <c r="I48" i="6"/>
  <c r="G48" i="6" s="1"/>
  <c r="G47" i="6"/>
  <c r="G46" i="6"/>
  <c r="M45" i="6"/>
  <c r="L45" i="6"/>
  <c r="K45" i="6"/>
  <c r="J45" i="6"/>
  <c r="H45" i="6"/>
  <c r="G44" i="6"/>
  <c r="G43" i="6"/>
  <c r="G42" i="6"/>
  <c r="G41" i="6"/>
  <c r="M40" i="6"/>
  <c r="L40" i="6"/>
  <c r="K40" i="6"/>
  <c r="J40" i="6"/>
  <c r="I40" i="6"/>
  <c r="H40" i="6"/>
  <c r="M39" i="6"/>
  <c r="L39" i="6"/>
  <c r="K39" i="6"/>
  <c r="J39" i="6"/>
  <c r="I39" i="6"/>
  <c r="H39" i="6"/>
  <c r="M38" i="6"/>
  <c r="L38" i="6"/>
  <c r="K38" i="6"/>
  <c r="J38" i="6"/>
  <c r="I38" i="6"/>
  <c r="H38" i="6"/>
  <c r="M37" i="6"/>
  <c r="L37" i="6"/>
  <c r="K37" i="6"/>
  <c r="J37" i="6"/>
  <c r="I37" i="6"/>
  <c r="H37" i="6"/>
  <c r="M36" i="6"/>
  <c r="L36" i="6"/>
  <c r="K36" i="6"/>
  <c r="J36" i="6"/>
  <c r="J35" i="6" s="1"/>
  <c r="I36" i="6"/>
  <c r="H36" i="6"/>
  <c r="G34" i="6"/>
  <c r="I33" i="6"/>
  <c r="G33" i="6" s="1"/>
  <c r="G32" i="6"/>
  <c r="G31" i="6"/>
  <c r="M30" i="6"/>
  <c r="L30" i="6"/>
  <c r="K30" i="6"/>
  <c r="J30" i="6"/>
  <c r="H30" i="6"/>
  <c r="G29" i="6"/>
  <c r="G28" i="6"/>
  <c r="G27" i="6"/>
  <c r="G26" i="6"/>
  <c r="M25" i="6"/>
  <c r="L25" i="6"/>
  <c r="K25" i="6"/>
  <c r="J25" i="6"/>
  <c r="I25" i="6"/>
  <c r="H25" i="6"/>
  <c r="M24" i="6"/>
  <c r="L24" i="6"/>
  <c r="K24" i="6"/>
  <c r="J24" i="6"/>
  <c r="I24" i="6"/>
  <c r="H24" i="6"/>
  <c r="M23" i="6"/>
  <c r="L23" i="6"/>
  <c r="K23" i="6"/>
  <c r="J23" i="6"/>
  <c r="H23" i="6"/>
  <c r="M22" i="6"/>
  <c r="L22" i="6"/>
  <c r="K22" i="6"/>
  <c r="J22" i="6"/>
  <c r="I22" i="6"/>
  <c r="H22" i="6"/>
  <c r="M21" i="6"/>
  <c r="L21" i="6"/>
  <c r="K21" i="6"/>
  <c r="J21" i="6"/>
  <c r="I21" i="6"/>
  <c r="H21" i="6"/>
  <c r="G19" i="6"/>
  <c r="I18" i="6"/>
  <c r="G18" i="6" s="1"/>
  <c r="G17" i="6"/>
  <c r="G16" i="6"/>
  <c r="M15" i="6"/>
  <c r="L15" i="6"/>
  <c r="K15" i="6"/>
  <c r="J15" i="6"/>
  <c r="H15" i="6"/>
  <c r="M14" i="6"/>
  <c r="L14" i="6"/>
  <c r="K14" i="6"/>
  <c r="J14" i="6"/>
  <c r="I14" i="6"/>
  <c r="H14" i="6"/>
  <c r="M13" i="6"/>
  <c r="L13" i="6"/>
  <c r="K13" i="6"/>
  <c r="J13" i="6"/>
  <c r="H13" i="6"/>
  <c r="M12" i="6"/>
  <c r="L12" i="6"/>
  <c r="K12" i="6"/>
  <c r="J12" i="6"/>
  <c r="I12" i="6"/>
  <c r="H12" i="6"/>
  <c r="M11" i="6"/>
  <c r="L11" i="6"/>
  <c r="K11" i="6"/>
  <c r="J11" i="6"/>
  <c r="J10" i="6" s="1"/>
  <c r="I11" i="6"/>
  <c r="H11" i="6"/>
  <c r="G14" i="6" l="1"/>
  <c r="K20" i="6"/>
  <c r="M20" i="6"/>
  <c r="L20" i="6"/>
  <c r="I45" i="6"/>
  <c r="H10" i="6"/>
  <c r="G25" i="6"/>
  <c r="L10" i="6"/>
  <c r="G12" i="6"/>
  <c r="H20" i="6"/>
  <c r="M10" i="6"/>
  <c r="G22" i="6"/>
  <c r="L62" i="6"/>
  <c r="H64" i="6"/>
  <c r="G45" i="6"/>
  <c r="I13" i="6"/>
  <c r="I10" i="6" s="1"/>
  <c r="K61" i="6"/>
  <c r="M62" i="6"/>
  <c r="I64" i="6"/>
  <c r="G21" i="6"/>
  <c r="J20" i="6"/>
  <c r="L61" i="6"/>
  <c r="H62" i="6"/>
  <c r="J63" i="6"/>
  <c r="L64" i="6"/>
  <c r="I50" i="6"/>
  <c r="K10" i="6"/>
  <c r="I62" i="6"/>
  <c r="K63" i="6"/>
  <c r="M64" i="6"/>
  <c r="I15" i="6"/>
  <c r="G15" i="6" s="1"/>
  <c r="H61" i="6"/>
  <c r="G55" i="6"/>
  <c r="I23" i="6"/>
  <c r="G23" i="6" s="1"/>
  <c r="I30" i="6"/>
  <c r="G30" i="6" s="1"/>
  <c r="K35" i="6"/>
  <c r="I61" i="6"/>
  <c r="M61" i="6"/>
  <c r="J62" i="6"/>
  <c r="H63" i="6"/>
  <c r="L63" i="6"/>
  <c r="J64" i="6"/>
  <c r="G11" i="6"/>
  <c r="G24" i="6"/>
  <c r="H35" i="6"/>
  <c r="L35" i="6"/>
  <c r="J61" i="6"/>
  <c r="G37" i="6"/>
  <c r="K62" i="6"/>
  <c r="M63" i="6"/>
  <c r="K64" i="6"/>
  <c r="G40" i="6"/>
  <c r="I35" i="6"/>
  <c r="M35" i="6"/>
  <c r="G50" i="6"/>
  <c r="G39" i="6"/>
  <c r="G38" i="6"/>
  <c r="G36" i="6"/>
  <c r="G13" i="6" l="1"/>
  <c r="I63" i="6"/>
  <c r="I60" i="6" s="1"/>
  <c r="G10" i="6"/>
  <c r="G61" i="6"/>
  <c r="M60" i="6"/>
  <c r="G62" i="6"/>
  <c r="L60" i="6"/>
  <c r="K60" i="6"/>
  <c r="H60" i="6"/>
  <c r="J60" i="6"/>
  <c r="I20" i="6"/>
  <c r="G20" i="6" s="1"/>
  <c r="G64" i="6"/>
  <c r="G35" i="6"/>
  <c r="G63" i="6"/>
  <c r="G60" i="6" l="1"/>
</calcChain>
</file>

<file path=xl/sharedStrings.xml><?xml version="1.0" encoding="utf-8"?>
<sst xmlns="http://schemas.openxmlformats.org/spreadsheetml/2006/main" count="113" uniqueCount="50">
  <si>
    <t>Мероприятия по реализации  муниципальной программы (подпрограммы)</t>
  </si>
  <si>
    <t>Срок  исполнения мероприятия</t>
  </si>
  <si>
    <t>Источники финансирования</t>
  </si>
  <si>
    <t>1.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</si>
  <si>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</si>
  <si>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</si>
  <si>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</si>
  <si>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</si>
  <si>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</si>
  <si>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-муниципальный бюджет</t>
  </si>
  <si>
    <t>2.</t>
  </si>
  <si>
    <t>3.</t>
  </si>
  <si>
    <t>Всего по программе, в т.ч.</t>
  </si>
  <si>
    <t>№ п/п</t>
  </si>
  <si>
    <t>2022 год</t>
  </si>
  <si>
    <t>2023 год</t>
  </si>
  <si>
    <t>2024 год</t>
  </si>
  <si>
    <t>2025 год</t>
  </si>
  <si>
    <t>2026 год</t>
  </si>
  <si>
    <t>1.1.</t>
  </si>
  <si>
    <t>2.1.</t>
  </si>
  <si>
    <t>3.1.</t>
  </si>
  <si>
    <t>3.2.</t>
  </si>
  <si>
    <t>Рациональное управление и распоряжение муниципальным имуществом</t>
  </si>
  <si>
    <t>Департамент имущественных и земельных отношений администрации города Евпатории Республики Крым, МКУ «Распорядительная дирекция имущества городской округ Евпатория» (далее – ДИЗО, МКУ «РДИ»)</t>
  </si>
  <si>
    <t>Обеспечение проведения независимой оценки объектов недвижимого имущества (включая земельные участки), находящегося в собственности городского округа Евпатория</t>
  </si>
  <si>
    <t>ДИЗО,
МКУ «РДИ»</t>
  </si>
  <si>
    <t>Активное вовлечение в оборот земельных участков, объектов капитального строительства и имущества</t>
  </si>
  <si>
    <t>Обеспечение проведения претензионно-исковой работы (организация переводов и нотариального удостоверения договоров аренды, а также иной документации) для вовлечения нерационально используемого имущества в гражданский оборот</t>
  </si>
  <si>
    <t>2.2.</t>
  </si>
  <si>
    <t>Обеспечение проведения судебной экспертизы объектов недвижимого имущества (включая земельные участки) для вовлечения его в гражданский оборот</t>
  </si>
  <si>
    <t>Обеспечение полного учета муниципальной собственности</t>
  </si>
  <si>
    <t>Обеспечение проведения землеустроительных и кадастровых работ для постановки на государственный кадастровый учет объектов недвижимого имущества, находящегося в собственности городского округа Евпатория, и государственной регистрации прав</t>
  </si>
  <si>
    <t>Взносы на капитальный ремонт общего имущества многоквартирных домов городского округа Евпатория</t>
  </si>
  <si>
    <t>4.</t>
  </si>
  <si>
    <t>Обеспечение функций Департамента имущественных и земельных отношений администрации города Евпатории Республики Крым</t>
  </si>
  <si>
    <t xml:space="preserve">ДИЗО
</t>
  </si>
  <si>
    <t>5.</t>
  </si>
  <si>
    <t>Обеспечение деятельности муниципального казенного учреждения «Распорядительная дирекция имущества городского округа Евпатория»</t>
  </si>
  <si>
    <t>Всего по программе</t>
  </si>
  <si>
    <t>Ресурсное обеспечение и прогнозная оценка расходов 
на реализацию муниципальной программы 
«Управление муниципальным имуществом городского округа Евпатория Республики Крым» 
по источникам финансирования</t>
  </si>
  <si>
    <t>Ответственный за выполнение мероприятия программы  (подпрограммы)</t>
  </si>
  <si>
    <t>Всего 
(тыс. руб.)</t>
  </si>
  <si>
    <t xml:space="preserve"> Объём финансирования по годам 
(тыс. руб.)</t>
  </si>
  <si>
    <t>2027 год</t>
  </si>
  <si>
    <t>2022-2027</t>
  </si>
  <si>
    <t>2023, 2025-2027</t>
  </si>
  <si>
    <t>2022-2023, 2025-2027</t>
  </si>
  <si>
    <t>2022-2023</t>
  </si>
  <si>
    <t>Приложение 2 к постановлению администрации города Евпатории Республики Крым  от _______ №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</si>
</sst>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49" fontId="1" fillId="0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0" borderId="0" xfId="0" applyFont="1" applyFill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justify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/>
    <xf numFmtId="0" fontId="1" fillId="0" borderId="0" xfId="0" applyFont="1" applyFill="1" applyAlignment="1"/>
    <xf numFmtId="49" fontId="2" fillId="0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/>
    <xf numFmtId="0" fontId="1" fillId="0" borderId="0" xfId="0" applyFont="1" applyFill="1" applyAlignment="1">
      <alignment horizontal="left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wrapText="1"/>
    </xf>
    <xf numFmtId="0" fontId="3" fillId="0" borderId="0" xfId="0" applyFont="1" applyFill="1" applyAlignment="1"/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M66"/>
  <sheetViews>
    <sheetView tabSelected="1" zoomScale="70" zoomScaleNormal="70" zoomScaleSheetLayoutView="85" workbookViewId="0">
      <pane ySplit="8" topLeftCell="A54" activePane="bottomLeft" state="frozen"/>
      <selection pane="bottomLeft" activeCell="A3" sqref="A3:N66"/>
    </sheetView>
  </sheetViews>
  <sheetFormatPr defaultRowHeight="18.75" x14ac:dyDescent="0.3"/>
  <cols>
    <col min="1" max="1" width="9.140625" style="5"/>
    <col min="2" max="2" width="6.42578125" style="4" customWidth="1"/>
    <col min="3" max="3" width="45.5703125" style="5" customWidth="1"/>
    <col min="4" max="4" width="17.140625" style="5" customWidth="1"/>
    <col min="5" max="5" width="26.85546875" style="5" customWidth="1"/>
    <col min="6" max="6" width="21.7109375" style="6" customWidth="1"/>
    <col min="7" max="7" width="18.140625" style="5" customWidth="1"/>
    <col min="8" max="9" width="17" style="5" customWidth="1"/>
    <col min="10" max="10" width="17.7109375" style="12" customWidth="1"/>
    <col min="11" max="11" width="17.42578125" style="5" customWidth="1"/>
    <col min="12" max="12" width="17" style="5" customWidth="1"/>
    <col min="13" max="13" width="17.5703125" style="5" customWidth="1"/>
    <col min="14" max="16384" width="9.140625" style="5"/>
  </cols>
  <sheetData>
    <row r="1" spans="2:13" ht="4.5" customHeight="1" x14ac:dyDescent="0.3">
      <c r="H1" s="18"/>
      <c r="I1" s="18"/>
      <c r="J1" s="18"/>
      <c r="K1" s="18"/>
      <c r="L1" s="18"/>
    </row>
    <row r="2" spans="2:13" ht="4.5" customHeight="1" x14ac:dyDescent="0.3">
      <c r="H2" s="17"/>
      <c r="I2" s="17"/>
      <c r="J2" s="17"/>
      <c r="K2" s="17"/>
      <c r="L2" s="17"/>
    </row>
    <row r="3" spans="2:13" ht="82.5" customHeight="1" x14ac:dyDescent="0.3">
      <c r="I3" s="13"/>
      <c r="J3" s="26" t="s">
        <v>49</v>
      </c>
      <c r="K3" s="26"/>
      <c r="L3" s="26"/>
      <c r="M3" s="26"/>
    </row>
    <row r="5" spans="2:13" ht="78" customHeight="1" x14ac:dyDescent="0.3">
      <c r="B5" s="2"/>
      <c r="C5" s="19" t="s">
        <v>40</v>
      </c>
      <c r="D5" s="19"/>
      <c r="E5" s="19"/>
      <c r="F5" s="19"/>
      <c r="G5" s="19"/>
      <c r="H5" s="19"/>
      <c r="I5" s="19"/>
      <c r="J5" s="19"/>
      <c r="K5" s="19"/>
      <c r="L5" s="3"/>
    </row>
    <row r="7" spans="2:13" ht="36" customHeight="1" x14ac:dyDescent="0.3">
      <c r="B7" s="20" t="s">
        <v>13</v>
      </c>
      <c r="C7" s="22" t="s">
        <v>0</v>
      </c>
      <c r="D7" s="22" t="s">
        <v>1</v>
      </c>
      <c r="E7" s="22" t="s">
        <v>41</v>
      </c>
      <c r="F7" s="22" t="s">
        <v>2</v>
      </c>
      <c r="G7" s="23" t="s">
        <v>43</v>
      </c>
      <c r="H7" s="24"/>
      <c r="I7" s="24"/>
      <c r="J7" s="24"/>
      <c r="K7" s="24"/>
      <c r="L7" s="24"/>
      <c r="M7" s="25"/>
    </row>
    <row r="8" spans="2:13" ht="65.25" customHeight="1" x14ac:dyDescent="0.3">
      <c r="B8" s="21"/>
      <c r="C8" s="22"/>
      <c r="D8" s="22"/>
      <c r="E8" s="22"/>
      <c r="F8" s="22"/>
      <c r="G8" s="7" t="s">
        <v>42</v>
      </c>
      <c r="H8" s="7" t="s">
        <v>14</v>
      </c>
      <c r="I8" s="7" t="s">
        <v>15</v>
      </c>
      <c r="J8" s="7" t="s">
        <v>16</v>
      </c>
      <c r="K8" s="7" t="s">
        <v>17</v>
      </c>
      <c r="L8" s="7" t="s">
        <v>18</v>
      </c>
      <c r="M8" s="7" t="s">
        <v>44</v>
      </c>
    </row>
    <row r="9" spans="2:13" x14ac:dyDescent="0.3">
      <c r="B9" s="8">
        <v>1</v>
      </c>
      <c r="C9" s="8">
        <v>2</v>
      </c>
      <c r="D9" s="8">
        <v>3</v>
      </c>
      <c r="E9" s="8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</row>
    <row r="10" spans="2:13" ht="39.75" customHeight="1" x14ac:dyDescent="0.3">
      <c r="B10" s="27" t="s">
        <v>3</v>
      </c>
      <c r="C10" s="28" t="s">
        <v>23</v>
      </c>
      <c r="D10" s="29" t="s">
        <v>45</v>
      </c>
      <c r="E10" s="30" t="s">
        <v>24</v>
      </c>
      <c r="F10" s="14" t="s">
        <v>4</v>
      </c>
      <c r="G10" s="9">
        <f>SUM(H10:M10)</f>
        <v>3934.6126199999999</v>
      </c>
      <c r="H10" s="9">
        <f t="shared" ref="H10:M10" si="0">SUM(H11:H14)</f>
        <v>575</v>
      </c>
      <c r="I10" s="9">
        <f t="shared" si="0"/>
        <v>524.61261999999999</v>
      </c>
      <c r="J10" s="9">
        <f t="shared" si="0"/>
        <v>497</v>
      </c>
      <c r="K10" s="9">
        <f t="shared" si="0"/>
        <v>700</v>
      </c>
      <c r="L10" s="9">
        <f t="shared" si="0"/>
        <v>819</v>
      </c>
      <c r="M10" s="9">
        <f t="shared" si="0"/>
        <v>819</v>
      </c>
    </row>
    <row r="11" spans="2:13" ht="40.5" customHeight="1" x14ac:dyDescent="0.3">
      <c r="B11" s="27"/>
      <c r="C11" s="28"/>
      <c r="D11" s="29"/>
      <c r="E11" s="30"/>
      <c r="F11" s="15" t="s">
        <v>5</v>
      </c>
      <c r="G11" s="10">
        <f>SUM(H11:M11)</f>
        <v>0</v>
      </c>
      <c r="H11" s="10">
        <f t="shared" ref="H11:M14" si="1">H16</f>
        <v>0</v>
      </c>
      <c r="I11" s="10">
        <f t="shared" si="1"/>
        <v>0</v>
      </c>
      <c r="J11" s="10">
        <f t="shared" si="1"/>
        <v>0</v>
      </c>
      <c r="K11" s="10">
        <f t="shared" si="1"/>
        <v>0</v>
      </c>
      <c r="L11" s="10">
        <f t="shared" si="1"/>
        <v>0</v>
      </c>
      <c r="M11" s="10">
        <f t="shared" si="1"/>
        <v>0</v>
      </c>
    </row>
    <row r="12" spans="2:13" ht="56.25" x14ac:dyDescent="0.3">
      <c r="B12" s="27"/>
      <c r="C12" s="28"/>
      <c r="D12" s="29"/>
      <c r="E12" s="30"/>
      <c r="F12" s="15" t="s">
        <v>6</v>
      </c>
      <c r="G12" s="10">
        <f t="shared" ref="G12:G14" si="2">SUM(H12:M12)</f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</row>
    <row r="13" spans="2:13" ht="43.5" customHeight="1" x14ac:dyDescent="0.3">
      <c r="B13" s="27"/>
      <c r="C13" s="28"/>
      <c r="D13" s="29"/>
      <c r="E13" s="30"/>
      <c r="F13" s="15" t="s">
        <v>7</v>
      </c>
      <c r="G13" s="10">
        <f t="shared" si="2"/>
        <v>3934.6126199999999</v>
      </c>
      <c r="H13" s="10">
        <f t="shared" si="1"/>
        <v>575</v>
      </c>
      <c r="I13" s="10">
        <f t="shared" si="1"/>
        <v>524.61261999999999</v>
      </c>
      <c r="J13" s="10">
        <f t="shared" si="1"/>
        <v>497</v>
      </c>
      <c r="K13" s="10">
        <f t="shared" si="1"/>
        <v>700</v>
      </c>
      <c r="L13" s="10">
        <f t="shared" si="1"/>
        <v>819</v>
      </c>
      <c r="M13" s="10">
        <f t="shared" si="1"/>
        <v>819</v>
      </c>
    </row>
    <row r="14" spans="2:13" ht="37.5" x14ac:dyDescent="0.3">
      <c r="B14" s="27"/>
      <c r="C14" s="28"/>
      <c r="D14" s="29"/>
      <c r="E14" s="30"/>
      <c r="F14" s="15" t="s">
        <v>8</v>
      </c>
      <c r="G14" s="10">
        <f t="shared" si="2"/>
        <v>0</v>
      </c>
      <c r="H14" s="10">
        <f t="shared" si="1"/>
        <v>0</v>
      </c>
      <c r="I14" s="10">
        <f t="shared" si="1"/>
        <v>0</v>
      </c>
      <c r="J14" s="10">
        <f t="shared" si="1"/>
        <v>0</v>
      </c>
      <c r="K14" s="10">
        <f t="shared" si="1"/>
        <v>0</v>
      </c>
      <c r="L14" s="10">
        <f t="shared" si="1"/>
        <v>0</v>
      </c>
      <c r="M14" s="10">
        <f t="shared" si="1"/>
        <v>0</v>
      </c>
    </row>
    <row r="15" spans="2:13" x14ac:dyDescent="0.3">
      <c r="B15" s="27" t="s">
        <v>19</v>
      </c>
      <c r="C15" s="31" t="s">
        <v>25</v>
      </c>
      <c r="D15" s="29" t="s">
        <v>45</v>
      </c>
      <c r="E15" s="29" t="s">
        <v>26</v>
      </c>
      <c r="F15" s="14" t="s">
        <v>4</v>
      </c>
      <c r="G15" s="9">
        <f>SUM(H15:M15)</f>
        <v>3934.6126199999999</v>
      </c>
      <c r="H15" s="9">
        <f t="shared" ref="H15:M15" si="3">SUM(H16:H19)</f>
        <v>575</v>
      </c>
      <c r="I15" s="9">
        <f t="shared" si="3"/>
        <v>524.61261999999999</v>
      </c>
      <c r="J15" s="9">
        <f t="shared" si="3"/>
        <v>497</v>
      </c>
      <c r="K15" s="9">
        <f t="shared" si="3"/>
        <v>700</v>
      </c>
      <c r="L15" s="9">
        <f t="shared" si="3"/>
        <v>819</v>
      </c>
      <c r="M15" s="9">
        <f t="shared" si="3"/>
        <v>819</v>
      </c>
    </row>
    <row r="16" spans="2:13" ht="37.5" x14ac:dyDescent="0.3">
      <c r="B16" s="27"/>
      <c r="C16" s="31"/>
      <c r="D16" s="29"/>
      <c r="E16" s="32"/>
      <c r="F16" s="15" t="s">
        <v>5</v>
      </c>
      <c r="G16" s="10">
        <f>SUM(H16:M16)</f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</row>
    <row r="17" spans="2:13" ht="56.25" x14ac:dyDescent="0.3">
      <c r="B17" s="27"/>
      <c r="C17" s="31"/>
      <c r="D17" s="29"/>
      <c r="E17" s="32"/>
      <c r="F17" s="15" t="s">
        <v>6</v>
      </c>
      <c r="G17" s="10">
        <f t="shared" ref="G17:G19" si="4">SUM(H17:M17)</f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</row>
    <row r="18" spans="2:13" ht="36.75" customHeight="1" x14ac:dyDescent="0.3">
      <c r="B18" s="27"/>
      <c r="C18" s="31"/>
      <c r="D18" s="29"/>
      <c r="E18" s="32"/>
      <c r="F18" s="15" t="s">
        <v>9</v>
      </c>
      <c r="G18" s="10">
        <f t="shared" si="4"/>
        <v>3934.6126199999999</v>
      </c>
      <c r="H18" s="11">
        <v>575</v>
      </c>
      <c r="I18" s="11">
        <f>1004-327.22556-152.16182</f>
        <v>524.61261999999999</v>
      </c>
      <c r="J18" s="11">
        <v>497</v>
      </c>
      <c r="K18" s="11">
        <v>700</v>
      </c>
      <c r="L18" s="10">
        <v>819</v>
      </c>
      <c r="M18" s="10">
        <v>819</v>
      </c>
    </row>
    <row r="19" spans="2:13" ht="37.5" x14ac:dyDescent="0.3">
      <c r="B19" s="27"/>
      <c r="C19" s="31"/>
      <c r="D19" s="29"/>
      <c r="E19" s="32"/>
      <c r="F19" s="15" t="s">
        <v>8</v>
      </c>
      <c r="G19" s="10">
        <f t="shared" si="4"/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</row>
    <row r="20" spans="2:13" x14ac:dyDescent="0.3">
      <c r="B20" s="27" t="s">
        <v>10</v>
      </c>
      <c r="C20" s="28" t="s">
        <v>27</v>
      </c>
      <c r="D20" s="29" t="s">
        <v>47</v>
      </c>
      <c r="E20" s="29" t="s">
        <v>26</v>
      </c>
      <c r="F20" s="14" t="s">
        <v>4</v>
      </c>
      <c r="G20" s="9">
        <f>SUM(H20:M20)</f>
        <v>771.31530999999995</v>
      </c>
      <c r="H20" s="9">
        <f t="shared" ref="H20:M20" si="5">SUM(H21:H24)</f>
        <v>170.42625000000001</v>
      </c>
      <c r="I20" s="9">
        <f t="shared" si="5"/>
        <v>313.88905999999997</v>
      </c>
      <c r="J20" s="9">
        <f t="shared" si="5"/>
        <v>0</v>
      </c>
      <c r="K20" s="9">
        <f t="shared" si="5"/>
        <v>49</v>
      </c>
      <c r="L20" s="9">
        <f t="shared" si="5"/>
        <v>119</v>
      </c>
      <c r="M20" s="9">
        <f t="shared" si="5"/>
        <v>119</v>
      </c>
    </row>
    <row r="21" spans="2:13" ht="37.5" x14ac:dyDescent="0.3">
      <c r="B21" s="27"/>
      <c r="C21" s="28"/>
      <c r="D21" s="29"/>
      <c r="E21" s="32"/>
      <c r="F21" s="15" t="s">
        <v>5</v>
      </c>
      <c r="G21" s="10">
        <f>SUM(H21:M21)</f>
        <v>0</v>
      </c>
      <c r="H21" s="10">
        <f t="shared" ref="H21:M24" si="6">H26+H31</f>
        <v>0</v>
      </c>
      <c r="I21" s="10">
        <f t="shared" si="6"/>
        <v>0</v>
      </c>
      <c r="J21" s="10">
        <f t="shared" si="6"/>
        <v>0</v>
      </c>
      <c r="K21" s="10">
        <f t="shared" si="6"/>
        <v>0</v>
      </c>
      <c r="L21" s="10">
        <f t="shared" si="6"/>
        <v>0</v>
      </c>
      <c r="M21" s="10">
        <f t="shared" si="6"/>
        <v>0</v>
      </c>
    </row>
    <row r="22" spans="2:13" ht="56.25" x14ac:dyDescent="0.3">
      <c r="B22" s="27"/>
      <c r="C22" s="28"/>
      <c r="D22" s="29"/>
      <c r="E22" s="32"/>
      <c r="F22" s="15" t="s">
        <v>6</v>
      </c>
      <c r="G22" s="10">
        <f t="shared" ref="G22:G24" si="7">SUM(H22:M22)</f>
        <v>0</v>
      </c>
      <c r="H22" s="10">
        <f t="shared" si="6"/>
        <v>0</v>
      </c>
      <c r="I22" s="10">
        <f t="shared" si="6"/>
        <v>0</v>
      </c>
      <c r="J22" s="10">
        <f t="shared" si="6"/>
        <v>0</v>
      </c>
      <c r="K22" s="10">
        <f t="shared" si="6"/>
        <v>0</v>
      </c>
      <c r="L22" s="10">
        <f t="shared" si="6"/>
        <v>0</v>
      </c>
      <c r="M22" s="10">
        <f t="shared" si="6"/>
        <v>0</v>
      </c>
    </row>
    <row r="23" spans="2:13" ht="37.5" x14ac:dyDescent="0.3">
      <c r="B23" s="27"/>
      <c r="C23" s="28"/>
      <c r="D23" s="29"/>
      <c r="E23" s="32"/>
      <c r="F23" s="15" t="s">
        <v>9</v>
      </c>
      <c r="G23" s="10">
        <f t="shared" si="7"/>
        <v>771.31530999999995</v>
      </c>
      <c r="H23" s="10">
        <f t="shared" si="6"/>
        <v>170.42625000000001</v>
      </c>
      <c r="I23" s="10">
        <f t="shared" si="6"/>
        <v>313.88905999999997</v>
      </c>
      <c r="J23" s="10">
        <f t="shared" si="6"/>
        <v>0</v>
      </c>
      <c r="K23" s="10">
        <f t="shared" si="6"/>
        <v>49</v>
      </c>
      <c r="L23" s="10">
        <f t="shared" si="6"/>
        <v>119</v>
      </c>
      <c r="M23" s="10">
        <f t="shared" si="6"/>
        <v>119</v>
      </c>
    </row>
    <row r="24" spans="2:13" ht="37.5" x14ac:dyDescent="0.3">
      <c r="B24" s="27"/>
      <c r="C24" s="28"/>
      <c r="D24" s="29"/>
      <c r="E24" s="32"/>
      <c r="F24" s="15" t="s">
        <v>8</v>
      </c>
      <c r="G24" s="10">
        <f t="shared" si="7"/>
        <v>0</v>
      </c>
      <c r="H24" s="10">
        <f t="shared" si="6"/>
        <v>0</v>
      </c>
      <c r="I24" s="10">
        <f t="shared" si="6"/>
        <v>0</v>
      </c>
      <c r="J24" s="10">
        <f t="shared" si="6"/>
        <v>0</v>
      </c>
      <c r="K24" s="10">
        <f t="shared" si="6"/>
        <v>0</v>
      </c>
      <c r="L24" s="10">
        <f t="shared" si="6"/>
        <v>0</v>
      </c>
      <c r="M24" s="10">
        <f t="shared" si="6"/>
        <v>0</v>
      </c>
    </row>
    <row r="25" spans="2:13" x14ac:dyDescent="0.3">
      <c r="B25" s="27" t="s">
        <v>20</v>
      </c>
      <c r="C25" s="33" t="s">
        <v>28</v>
      </c>
      <c r="D25" s="29" t="s">
        <v>46</v>
      </c>
      <c r="E25" s="29" t="s">
        <v>26</v>
      </c>
      <c r="F25" s="14" t="s">
        <v>4</v>
      </c>
      <c r="G25" s="9">
        <f>SUM(H25:M25)</f>
        <v>388.08</v>
      </c>
      <c r="H25" s="9">
        <f t="shared" ref="H25:M25" si="8">SUM(H26:H29)</f>
        <v>0</v>
      </c>
      <c r="I25" s="9">
        <f t="shared" si="8"/>
        <v>101.08</v>
      </c>
      <c r="J25" s="9">
        <f t="shared" si="8"/>
        <v>0</v>
      </c>
      <c r="K25" s="9">
        <f t="shared" si="8"/>
        <v>49</v>
      </c>
      <c r="L25" s="9">
        <f t="shared" si="8"/>
        <v>119</v>
      </c>
      <c r="M25" s="9">
        <f t="shared" si="8"/>
        <v>119</v>
      </c>
    </row>
    <row r="26" spans="2:13" ht="37.5" x14ac:dyDescent="0.3">
      <c r="B26" s="27"/>
      <c r="C26" s="34"/>
      <c r="D26" s="29"/>
      <c r="E26" s="32"/>
      <c r="F26" s="15" t="s">
        <v>5</v>
      </c>
      <c r="G26" s="10">
        <f>SUM(H26:M26)</f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</row>
    <row r="27" spans="2:13" ht="56.25" x14ac:dyDescent="0.3">
      <c r="B27" s="27"/>
      <c r="C27" s="34"/>
      <c r="D27" s="29"/>
      <c r="E27" s="32"/>
      <c r="F27" s="15" t="s">
        <v>6</v>
      </c>
      <c r="G27" s="10">
        <f t="shared" ref="G27:G29" si="9">SUM(H27:M27)</f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</row>
    <row r="28" spans="2:13" ht="37.5" x14ac:dyDescent="0.3">
      <c r="B28" s="27"/>
      <c r="C28" s="34"/>
      <c r="D28" s="29"/>
      <c r="E28" s="32"/>
      <c r="F28" s="15" t="s">
        <v>9</v>
      </c>
      <c r="G28" s="10">
        <f t="shared" si="9"/>
        <v>388.08</v>
      </c>
      <c r="H28" s="10">
        <v>0</v>
      </c>
      <c r="I28" s="10">
        <v>101.08</v>
      </c>
      <c r="J28" s="10">
        <v>0</v>
      </c>
      <c r="K28" s="10">
        <v>49</v>
      </c>
      <c r="L28" s="10">
        <v>119</v>
      </c>
      <c r="M28" s="10">
        <v>119</v>
      </c>
    </row>
    <row r="29" spans="2:13" ht="37.5" x14ac:dyDescent="0.3">
      <c r="B29" s="27"/>
      <c r="C29" s="34"/>
      <c r="D29" s="29"/>
      <c r="E29" s="32"/>
      <c r="F29" s="15" t="s">
        <v>8</v>
      </c>
      <c r="G29" s="10">
        <f t="shared" si="9"/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</row>
    <row r="30" spans="2:13" x14ac:dyDescent="0.3">
      <c r="B30" s="27" t="s">
        <v>29</v>
      </c>
      <c r="C30" s="33" t="s">
        <v>30</v>
      </c>
      <c r="D30" s="29" t="s">
        <v>48</v>
      </c>
      <c r="E30" s="29" t="s">
        <v>26</v>
      </c>
      <c r="F30" s="14" t="s">
        <v>4</v>
      </c>
      <c r="G30" s="9">
        <f>SUM(H30:M30)</f>
        <v>383.23531000000003</v>
      </c>
      <c r="H30" s="9">
        <f t="shared" ref="H30:M30" si="10">SUM(H31:H34)</f>
        <v>170.42625000000001</v>
      </c>
      <c r="I30" s="9">
        <f t="shared" si="10"/>
        <v>212.80905999999999</v>
      </c>
      <c r="J30" s="9">
        <f t="shared" si="10"/>
        <v>0</v>
      </c>
      <c r="K30" s="9">
        <f t="shared" si="10"/>
        <v>0</v>
      </c>
      <c r="L30" s="9">
        <f t="shared" si="10"/>
        <v>0</v>
      </c>
      <c r="M30" s="9">
        <f t="shared" si="10"/>
        <v>0</v>
      </c>
    </row>
    <row r="31" spans="2:13" ht="37.5" x14ac:dyDescent="0.3">
      <c r="B31" s="27"/>
      <c r="C31" s="34"/>
      <c r="D31" s="29"/>
      <c r="E31" s="32"/>
      <c r="F31" s="15" t="s">
        <v>5</v>
      </c>
      <c r="G31" s="10">
        <f>SUM(H31:M31)</f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</row>
    <row r="32" spans="2:13" ht="54" customHeight="1" x14ac:dyDescent="0.3">
      <c r="B32" s="27"/>
      <c r="C32" s="34"/>
      <c r="D32" s="29"/>
      <c r="E32" s="32"/>
      <c r="F32" s="15" t="s">
        <v>6</v>
      </c>
      <c r="G32" s="10">
        <f>SUM(H32:L32)</f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</row>
    <row r="33" spans="2:13" ht="37.5" x14ac:dyDescent="0.3">
      <c r="B33" s="27"/>
      <c r="C33" s="34"/>
      <c r="D33" s="29"/>
      <c r="E33" s="32"/>
      <c r="F33" s="15" t="s">
        <v>9</v>
      </c>
      <c r="G33" s="10">
        <f t="shared" ref="G33:G34" si="11">SUM(H33:L33)</f>
        <v>383.23531000000003</v>
      </c>
      <c r="H33" s="10">
        <v>170.42625000000001</v>
      </c>
      <c r="I33" s="10">
        <f>350-137.19094</f>
        <v>212.80905999999999</v>
      </c>
      <c r="J33" s="10">
        <v>0</v>
      </c>
      <c r="K33" s="10">
        <v>0</v>
      </c>
      <c r="L33" s="10">
        <v>0</v>
      </c>
      <c r="M33" s="10">
        <v>0</v>
      </c>
    </row>
    <row r="34" spans="2:13" ht="37.5" x14ac:dyDescent="0.3">
      <c r="B34" s="27"/>
      <c r="C34" s="34"/>
      <c r="D34" s="29"/>
      <c r="E34" s="32"/>
      <c r="F34" s="15" t="s">
        <v>8</v>
      </c>
      <c r="G34" s="10">
        <f t="shared" si="11"/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</row>
    <row r="35" spans="2:13" x14ac:dyDescent="0.3">
      <c r="B35" s="27" t="s">
        <v>11</v>
      </c>
      <c r="C35" s="28" t="s">
        <v>31</v>
      </c>
      <c r="D35" s="29" t="s">
        <v>45</v>
      </c>
      <c r="E35" s="29" t="s">
        <v>26</v>
      </c>
      <c r="F35" s="14" t="s">
        <v>4</v>
      </c>
      <c r="G35" s="9">
        <f>SUM(H35:M35)</f>
        <v>54424.631509999999</v>
      </c>
      <c r="H35" s="9">
        <f t="shared" ref="H35:M35" si="12">SUM(H36:H39)</f>
        <v>9773.0248800000008</v>
      </c>
      <c r="I35" s="9">
        <f t="shared" si="12"/>
        <v>6674.3820899999992</v>
      </c>
      <c r="J35" s="9">
        <f t="shared" si="12"/>
        <v>9358.169539999999</v>
      </c>
      <c r="K35" s="9">
        <f t="shared" si="12"/>
        <v>3295.5349999999999</v>
      </c>
      <c r="L35" s="9">
        <f t="shared" si="12"/>
        <v>12860.013999999999</v>
      </c>
      <c r="M35" s="9">
        <f t="shared" si="12"/>
        <v>12463.505999999999</v>
      </c>
    </row>
    <row r="36" spans="2:13" ht="37.5" x14ac:dyDescent="0.3">
      <c r="B36" s="27"/>
      <c r="C36" s="28"/>
      <c r="D36" s="29"/>
      <c r="E36" s="32"/>
      <c r="F36" s="15" t="s">
        <v>5</v>
      </c>
      <c r="G36" s="10">
        <f>SUM(H36:M36)</f>
        <v>0</v>
      </c>
      <c r="H36" s="10">
        <f t="shared" ref="H36:M39" si="13">H41+H46</f>
        <v>0</v>
      </c>
      <c r="I36" s="10">
        <f t="shared" si="13"/>
        <v>0</v>
      </c>
      <c r="J36" s="10">
        <f t="shared" si="13"/>
        <v>0</v>
      </c>
      <c r="K36" s="10">
        <f t="shared" si="13"/>
        <v>0</v>
      </c>
      <c r="L36" s="10">
        <f t="shared" si="13"/>
        <v>0</v>
      </c>
      <c r="M36" s="10">
        <f t="shared" si="13"/>
        <v>0</v>
      </c>
    </row>
    <row r="37" spans="2:13" ht="56.25" x14ac:dyDescent="0.3">
      <c r="B37" s="27"/>
      <c r="C37" s="28"/>
      <c r="D37" s="29"/>
      <c r="E37" s="32"/>
      <c r="F37" s="15" t="s">
        <v>6</v>
      </c>
      <c r="G37" s="10">
        <f t="shared" ref="G37:G39" si="14">SUM(H37:M37)</f>
        <v>0</v>
      </c>
      <c r="H37" s="10">
        <f t="shared" si="13"/>
        <v>0</v>
      </c>
      <c r="I37" s="10">
        <f t="shared" si="13"/>
        <v>0</v>
      </c>
      <c r="J37" s="10">
        <f t="shared" si="13"/>
        <v>0</v>
      </c>
      <c r="K37" s="10">
        <f t="shared" si="13"/>
        <v>0</v>
      </c>
      <c r="L37" s="10">
        <f t="shared" si="13"/>
        <v>0</v>
      </c>
      <c r="M37" s="10">
        <f t="shared" si="13"/>
        <v>0</v>
      </c>
    </row>
    <row r="38" spans="2:13" ht="42.75" customHeight="1" x14ac:dyDescent="0.3">
      <c r="B38" s="27"/>
      <c r="C38" s="28"/>
      <c r="D38" s="29"/>
      <c r="E38" s="32"/>
      <c r="F38" s="15" t="s">
        <v>9</v>
      </c>
      <c r="G38" s="10">
        <f t="shared" si="14"/>
        <v>54424.631509999999</v>
      </c>
      <c r="H38" s="10">
        <f t="shared" si="13"/>
        <v>9773.0248800000008</v>
      </c>
      <c r="I38" s="10">
        <f t="shared" si="13"/>
        <v>6674.3820899999992</v>
      </c>
      <c r="J38" s="10">
        <f t="shared" si="13"/>
        <v>9358.169539999999</v>
      </c>
      <c r="K38" s="10">
        <f t="shared" si="13"/>
        <v>3295.5349999999999</v>
      </c>
      <c r="L38" s="10">
        <f t="shared" si="13"/>
        <v>12860.013999999999</v>
      </c>
      <c r="M38" s="10">
        <f t="shared" si="13"/>
        <v>12463.505999999999</v>
      </c>
    </row>
    <row r="39" spans="2:13" ht="37.5" x14ac:dyDescent="0.3">
      <c r="B39" s="27"/>
      <c r="C39" s="28"/>
      <c r="D39" s="29"/>
      <c r="E39" s="32"/>
      <c r="F39" s="15" t="s">
        <v>8</v>
      </c>
      <c r="G39" s="10">
        <f t="shared" si="14"/>
        <v>0</v>
      </c>
      <c r="H39" s="10">
        <f t="shared" si="13"/>
        <v>0</v>
      </c>
      <c r="I39" s="10">
        <f t="shared" si="13"/>
        <v>0</v>
      </c>
      <c r="J39" s="10">
        <f t="shared" si="13"/>
        <v>0</v>
      </c>
      <c r="K39" s="10">
        <f t="shared" si="13"/>
        <v>0</v>
      </c>
      <c r="L39" s="10">
        <f t="shared" si="13"/>
        <v>0</v>
      </c>
      <c r="M39" s="10">
        <f t="shared" si="13"/>
        <v>0</v>
      </c>
    </row>
    <row r="40" spans="2:13" x14ac:dyDescent="0.3">
      <c r="B40" s="27" t="s">
        <v>21</v>
      </c>
      <c r="C40" s="31" t="s">
        <v>32</v>
      </c>
      <c r="D40" s="29" t="s">
        <v>45</v>
      </c>
      <c r="E40" s="29" t="s">
        <v>26</v>
      </c>
      <c r="F40" s="14" t="s">
        <v>4</v>
      </c>
      <c r="G40" s="9">
        <f>SUM(H40:M40)</f>
        <v>30529.746059999998</v>
      </c>
      <c r="H40" s="9">
        <f t="shared" ref="H40:M40" si="15">SUM(H41:H44)</f>
        <v>5350.1973200000002</v>
      </c>
      <c r="I40" s="9">
        <f t="shared" si="15"/>
        <v>2089.4487399999998</v>
      </c>
      <c r="J40" s="9">
        <f t="shared" si="15"/>
        <v>4380.2</v>
      </c>
      <c r="K40" s="9">
        <f t="shared" si="15"/>
        <v>2040</v>
      </c>
      <c r="L40" s="9">
        <f t="shared" si="15"/>
        <v>9309</v>
      </c>
      <c r="M40" s="9">
        <f t="shared" si="15"/>
        <v>7360.9</v>
      </c>
    </row>
    <row r="41" spans="2:13" ht="37.5" x14ac:dyDescent="0.3">
      <c r="B41" s="27"/>
      <c r="C41" s="31"/>
      <c r="D41" s="29"/>
      <c r="E41" s="32"/>
      <c r="F41" s="15" t="s">
        <v>5</v>
      </c>
      <c r="G41" s="10">
        <f>SUM(H41:M41)</f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</row>
    <row r="42" spans="2:13" ht="56.25" x14ac:dyDescent="0.3">
      <c r="B42" s="27"/>
      <c r="C42" s="31"/>
      <c r="D42" s="29"/>
      <c r="E42" s="32"/>
      <c r="F42" s="15" t="s">
        <v>6</v>
      </c>
      <c r="G42" s="10">
        <f t="shared" ref="G42:G44" si="16">SUM(H42:M42)</f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</row>
    <row r="43" spans="2:13" ht="48" customHeight="1" x14ac:dyDescent="0.3">
      <c r="B43" s="27"/>
      <c r="C43" s="31"/>
      <c r="D43" s="29"/>
      <c r="E43" s="32"/>
      <c r="F43" s="15" t="s">
        <v>7</v>
      </c>
      <c r="G43" s="10">
        <f t="shared" si="16"/>
        <v>30529.746059999998</v>
      </c>
      <c r="H43" s="10">
        <v>5350.1973200000002</v>
      </c>
      <c r="I43" s="10">
        <v>2089.4487399999998</v>
      </c>
      <c r="J43" s="10">
        <v>4380.2</v>
      </c>
      <c r="K43" s="10">
        <v>2040</v>
      </c>
      <c r="L43" s="10">
        <v>9309</v>
      </c>
      <c r="M43" s="10">
        <v>7360.9</v>
      </c>
    </row>
    <row r="44" spans="2:13" ht="37.5" x14ac:dyDescent="0.3">
      <c r="B44" s="27"/>
      <c r="C44" s="31"/>
      <c r="D44" s="29"/>
      <c r="E44" s="32"/>
      <c r="F44" s="15" t="s">
        <v>8</v>
      </c>
      <c r="G44" s="10">
        <f t="shared" si="16"/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</row>
    <row r="45" spans="2:13" ht="28.5" customHeight="1" x14ac:dyDescent="0.3">
      <c r="B45" s="27" t="s">
        <v>22</v>
      </c>
      <c r="C45" s="31" t="s">
        <v>33</v>
      </c>
      <c r="D45" s="29" t="s">
        <v>45</v>
      </c>
      <c r="E45" s="29" t="s">
        <v>26</v>
      </c>
      <c r="F45" s="14" t="s">
        <v>4</v>
      </c>
      <c r="G45" s="9">
        <f>SUM(H45:M45)</f>
        <v>23894.885449999998</v>
      </c>
      <c r="H45" s="9">
        <f t="shared" ref="H45:M45" si="17">SUM(H46:H49)</f>
        <v>4422.8275599999997</v>
      </c>
      <c r="I45" s="9">
        <f t="shared" si="17"/>
        <v>4584.9333499999993</v>
      </c>
      <c r="J45" s="9">
        <f t="shared" si="17"/>
        <v>4977.9695400000001</v>
      </c>
      <c r="K45" s="9">
        <f t="shared" si="17"/>
        <v>1255.5350000000001</v>
      </c>
      <c r="L45" s="9">
        <f t="shared" si="17"/>
        <v>3551.0140000000001</v>
      </c>
      <c r="M45" s="9">
        <f t="shared" si="17"/>
        <v>5102.6059999999998</v>
      </c>
    </row>
    <row r="46" spans="2:13" ht="49.5" customHeight="1" x14ac:dyDescent="0.3">
      <c r="B46" s="27"/>
      <c r="C46" s="34"/>
      <c r="D46" s="29"/>
      <c r="E46" s="32"/>
      <c r="F46" s="15" t="s">
        <v>5</v>
      </c>
      <c r="G46" s="10">
        <f>SUM(H46:M46)</f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</row>
    <row r="47" spans="2:13" ht="56.25" x14ac:dyDescent="0.3">
      <c r="B47" s="27"/>
      <c r="C47" s="34"/>
      <c r="D47" s="29"/>
      <c r="E47" s="32"/>
      <c r="F47" s="15" t="s">
        <v>6</v>
      </c>
      <c r="G47" s="10">
        <f t="shared" ref="G47:G49" si="18">SUM(H47:M47)</f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</row>
    <row r="48" spans="2:13" ht="60" customHeight="1" x14ac:dyDescent="0.3">
      <c r="B48" s="27"/>
      <c r="C48" s="34"/>
      <c r="D48" s="29"/>
      <c r="E48" s="32"/>
      <c r="F48" s="15" t="s">
        <v>7</v>
      </c>
      <c r="G48" s="10">
        <f t="shared" si="18"/>
        <v>23894.885449999998</v>
      </c>
      <c r="H48" s="10">
        <v>4422.8275599999997</v>
      </c>
      <c r="I48" s="10">
        <f>3247.74241+1337.19094</f>
        <v>4584.9333499999993</v>
      </c>
      <c r="J48" s="10">
        <v>4977.9695400000001</v>
      </c>
      <c r="K48" s="10">
        <v>1255.5350000000001</v>
      </c>
      <c r="L48" s="10">
        <v>3551.0140000000001</v>
      </c>
      <c r="M48" s="10">
        <v>5102.6059999999998</v>
      </c>
    </row>
    <row r="49" spans="2:13" ht="53.25" customHeight="1" x14ac:dyDescent="0.3">
      <c r="B49" s="27"/>
      <c r="C49" s="34"/>
      <c r="D49" s="29"/>
      <c r="E49" s="32"/>
      <c r="F49" s="15" t="s">
        <v>8</v>
      </c>
      <c r="G49" s="10">
        <f t="shared" si="18"/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</row>
    <row r="50" spans="2:13" ht="24" customHeight="1" x14ac:dyDescent="0.3">
      <c r="B50" s="27" t="s">
        <v>34</v>
      </c>
      <c r="C50" s="31" t="s">
        <v>35</v>
      </c>
      <c r="D50" s="29" t="s">
        <v>45</v>
      </c>
      <c r="E50" s="29" t="s">
        <v>36</v>
      </c>
      <c r="F50" s="14" t="s">
        <v>4</v>
      </c>
      <c r="G50" s="9">
        <f>SUM(H50:M50)</f>
        <v>105571.87383</v>
      </c>
      <c r="H50" s="9">
        <f t="shared" ref="H50:M50" si="19">SUM(H51:H54)</f>
        <v>14044.918</v>
      </c>
      <c r="I50" s="9">
        <f t="shared" si="19"/>
        <v>14663.309560000002</v>
      </c>
      <c r="J50" s="9">
        <f t="shared" si="19"/>
        <v>17931.506270000002</v>
      </c>
      <c r="K50" s="9">
        <f t="shared" si="19"/>
        <v>19301.45</v>
      </c>
      <c r="L50" s="9">
        <f t="shared" si="19"/>
        <v>19804.829000000002</v>
      </c>
      <c r="M50" s="9">
        <f t="shared" si="19"/>
        <v>19825.861000000001</v>
      </c>
    </row>
    <row r="51" spans="2:13" ht="49.5" customHeight="1" x14ac:dyDescent="0.3">
      <c r="B51" s="27"/>
      <c r="C51" s="34"/>
      <c r="D51" s="29"/>
      <c r="E51" s="32"/>
      <c r="F51" s="15" t="s">
        <v>5</v>
      </c>
      <c r="G51" s="10">
        <f>SUM(H51:M51)</f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</row>
    <row r="52" spans="2:13" ht="56.25" x14ac:dyDescent="0.3">
      <c r="B52" s="27"/>
      <c r="C52" s="34"/>
      <c r="D52" s="29"/>
      <c r="E52" s="32"/>
      <c r="F52" s="15" t="s">
        <v>6</v>
      </c>
      <c r="G52" s="10">
        <f t="shared" ref="G52:G54" si="20">SUM(H52:M52)</f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</row>
    <row r="53" spans="2:13" ht="56.25" x14ac:dyDescent="0.3">
      <c r="B53" s="27"/>
      <c r="C53" s="34"/>
      <c r="D53" s="29"/>
      <c r="E53" s="32"/>
      <c r="F53" s="15" t="s">
        <v>7</v>
      </c>
      <c r="G53" s="10">
        <f t="shared" si="20"/>
        <v>105571.87383</v>
      </c>
      <c r="H53" s="10">
        <v>14044.918</v>
      </c>
      <c r="I53" s="10">
        <f>14336.084+327.22556</f>
        <v>14663.309560000002</v>
      </c>
      <c r="J53" s="10">
        <v>17931.506270000002</v>
      </c>
      <c r="K53" s="10">
        <v>19301.45</v>
      </c>
      <c r="L53" s="10">
        <v>19804.829000000002</v>
      </c>
      <c r="M53" s="10">
        <v>19825.861000000001</v>
      </c>
    </row>
    <row r="54" spans="2:13" ht="40.5" customHeight="1" x14ac:dyDescent="0.3">
      <c r="B54" s="27"/>
      <c r="C54" s="34"/>
      <c r="D54" s="29"/>
      <c r="E54" s="32"/>
      <c r="F54" s="15" t="s">
        <v>8</v>
      </c>
      <c r="G54" s="10">
        <f t="shared" si="20"/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</row>
    <row r="55" spans="2:13" ht="15.75" customHeight="1" x14ac:dyDescent="0.3">
      <c r="B55" s="27" t="s">
        <v>37</v>
      </c>
      <c r="C55" s="31" t="s">
        <v>38</v>
      </c>
      <c r="D55" s="29" t="s">
        <v>45</v>
      </c>
      <c r="E55" s="29" t="s">
        <v>26</v>
      </c>
      <c r="F55" s="14" t="s">
        <v>4</v>
      </c>
      <c r="G55" s="9">
        <f>SUM(H55:M55)</f>
        <v>51841.317470000002</v>
      </c>
      <c r="H55" s="9">
        <f t="shared" ref="H55:M55" si="21">SUM(H56:H59)</f>
        <v>6913.2336800000003</v>
      </c>
      <c r="I55" s="9">
        <f t="shared" si="21"/>
        <v>7892.82</v>
      </c>
      <c r="J55" s="9">
        <f t="shared" si="21"/>
        <v>8571.0267899999999</v>
      </c>
      <c r="K55" s="9">
        <f t="shared" si="21"/>
        <v>9127.0830000000005</v>
      </c>
      <c r="L55" s="9">
        <f t="shared" si="21"/>
        <v>9480.8389999999999</v>
      </c>
      <c r="M55" s="9">
        <f t="shared" si="21"/>
        <v>9856.3150000000005</v>
      </c>
    </row>
    <row r="56" spans="2:13" ht="37.5" x14ac:dyDescent="0.3">
      <c r="B56" s="27"/>
      <c r="C56" s="31"/>
      <c r="D56" s="29"/>
      <c r="E56" s="32"/>
      <c r="F56" s="15" t="s">
        <v>5</v>
      </c>
      <c r="G56" s="10">
        <f>SUM(H56:M56)</f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</row>
    <row r="57" spans="2:13" ht="56.25" x14ac:dyDescent="0.3">
      <c r="B57" s="27"/>
      <c r="C57" s="31"/>
      <c r="D57" s="29"/>
      <c r="E57" s="32"/>
      <c r="F57" s="15" t="s">
        <v>6</v>
      </c>
      <c r="G57" s="10">
        <f t="shared" ref="G57:G59" si="22">SUM(H57:M57)</f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</row>
    <row r="58" spans="2:13" ht="48" customHeight="1" x14ac:dyDescent="0.3">
      <c r="B58" s="27"/>
      <c r="C58" s="31"/>
      <c r="D58" s="29"/>
      <c r="E58" s="32"/>
      <c r="F58" s="15" t="s">
        <v>7</v>
      </c>
      <c r="G58" s="10">
        <f t="shared" si="22"/>
        <v>51841.317470000002</v>
      </c>
      <c r="H58" s="10">
        <v>6913.2336800000003</v>
      </c>
      <c r="I58" s="10">
        <v>7892.82</v>
      </c>
      <c r="J58" s="10">
        <v>8571.0267899999999</v>
      </c>
      <c r="K58" s="10">
        <v>9127.0830000000005</v>
      </c>
      <c r="L58" s="10">
        <v>9480.8389999999999</v>
      </c>
      <c r="M58" s="10">
        <v>9856.3150000000005</v>
      </c>
    </row>
    <row r="59" spans="2:13" ht="37.5" x14ac:dyDescent="0.3">
      <c r="B59" s="27"/>
      <c r="C59" s="31"/>
      <c r="D59" s="29"/>
      <c r="E59" s="32"/>
      <c r="F59" s="15" t="s">
        <v>8</v>
      </c>
      <c r="G59" s="10">
        <f t="shared" si="22"/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</row>
    <row r="60" spans="2:13" ht="56.25" x14ac:dyDescent="0.3">
      <c r="B60" s="27"/>
      <c r="C60" s="36" t="s">
        <v>39</v>
      </c>
      <c r="D60" s="29" t="s">
        <v>45</v>
      </c>
      <c r="E60" s="29" t="s">
        <v>26</v>
      </c>
      <c r="F60" s="16" t="s">
        <v>12</v>
      </c>
      <c r="G60" s="9">
        <f>SUM(H60:M60)</f>
        <v>216543.75074000002</v>
      </c>
      <c r="H60" s="9">
        <f t="shared" ref="H60:M60" si="23">SUM(H61:H64)</f>
        <v>31476.60281</v>
      </c>
      <c r="I60" s="9">
        <f t="shared" si="23"/>
        <v>30069.013330000002</v>
      </c>
      <c r="J60" s="9">
        <f t="shared" si="23"/>
        <v>36357.702600000004</v>
      </c>
      <c r="K60" s="9">
        <f t="shared" si="23"/>
        <v>32473.068000000003</v>
      </c>
      <c r="L60" s="9">
        <f t="shared" si="23"/>
        <v>43083.682000000001</v>
      </c>
      <c r="M60" s="9">
        <f t="shared" si="23"/>
        <v>43083.682000000001</v>
      </c>
    </row>
    <row r="61" spans="2:13" ht="37.5" x14ac:dyDescent="0.3">
      <c r="B61" s="27"/>
      <c r="C61" s="36"/>
      <c r="D61" s="29"/>
      <c r="E61" s="32"/>
      <c r="F61" s="15" t="s">
        <v>5</v>
      </c>
      <c r="G61" s="9">
        <f>SUM(H61:M61)</f>
        <v>0</v>
      </c>
      <c r="H61" s="9">
        <f t="shared" ref="H61:M64" si="24">H56+H51+H36+H21+H11</f>
        <v>0</v>
      </c>
      <c r="I61" s="9">
        <f t="shared" si="24"/>
        <v>0</v>
      </c>
      <c r="J61" s="9">
        <f t="shared" si="24"/>
        <v>0</v>
      </c>
      <c r="K61" s="9">
        <f t="shared" si="24"/>
        <v>0</v>
      </c>
      <c r="L61" s="9">
        <f t="shared" si="24"/>
        <v>0</v>
      </c>
      <c r="M61" s="9">
        <f t="shared" si="24"/>
        <v>0</v>
      </c>
    </row>
    <row r="62" spans="2:13" ht="56.25" x14ac:dyDescent="0.3">
      <c r="B62" s="27"/>
      <c r="C62" s="36"/>
      <c r="D62" s="29"/>
      <c r="E62" s="32"/>
      <c r="F62" s="15" t="s">
        <v>6</v>
      </c>
      <c r="G62" s="9">
        <f t="shared" ref="G62:G64" si="25">SUM(H62:M62)</f>
        <v>0</v>
      </c>
      <c r="H62" s="9">
        <f t="shared" si="24"/>
        <v>0</v>
      </c>
      <c r="I62" s="9">
        <f t="shared" si="24"/>
        <v>0</v>
      </c>
      <c r="J62" s="9">
        <f t="shared" si="24"/>
        <v>0</v>
      </c>
      <c r="K62" s="9">
        <f t="shared" si="24"/>
        <v>0</v>
      </c>
      <c r="L62" s="9">
        <f t="shared" si="24"/>
        <v>0</v>
      </c>
      <c r="M62" s="9">
        <f t="shared" si="24"/>
        <v>0</v>
      </c>
    </row>
    <row r="63" spans="2:13" ht="35.25" customHeight="1" x14ac:dyDescent="0.3">
      <c r="B63" s="27"/>
      <c r="C63" s="36"/>
      <c r="D63" s="29"/>
      <c r="E63" s="32"/>
      <c r="F63" s="15" t="s">
        <v>7</v>
      </c>
      <c r="G63" s="9">
        <f t="shared" si="25"/>
        <v>216543.75074000002</v>
      </c>
      <c r="H63" s="9">
        <f t="shared" si="24"/>
        <v>31476.60281</v>
      </c>
      <c r="I63" s="9">
        <f t="shared" si="24"/>
        <v>30069.013330000002</v>
      </c>
      <c r="J63" s="9">
        <f>J58+J53+J38+J23+J13</f>
        <v>36357.702600000004</v>
      </c>
      <c r="K63" s="9">
        <f t="shared" si="24"/>
        <v>32473.068000000003</v>
      </c>
      <c r="L63" s="9">
        <f t="shared" si="24"/>
        <v>43083.682000000001</v>
      </c>
      <c r="M63" s="9">
        <f t="shared" si="24"/>
        <v>43083.682000000001</v>
      </c>
    </row>
    <row r="64" spans="2:13" ht="37.5" x14ac:dyDescent="0.3">
      <c r="B64" s="27"/>
      <c r="C64" s="36"/>
      <c r="D64" s="29"/>
      <c r="E64" s="32"/>
      <c r="F64" s="15" t="s">
        <v>8</v>
      </c>
      <c r="G64" s="9">
        <f t="shared" si="25"/>
        <v>0</v>
      </c>
      <c r="H64" s="9">
        <f t="shared" si="24"/>
        <v>0</v>
      </c>
      <c r="I64" s="9">
        <f t="shared" si="24"/>
        <v>0</v>
      </c>
      <c r="J64" s="9">
        <f t="shared" si="24"/>
        <v>0</v>
      </c>
      <c r="K64" s="9">
        <f t="shared" si="24"/>
        <v>0</v>
      </c>
      <c r="L64" s="9">
        <f t="shared" si="24"/>
        <v>0</v>
      </c>
      <c r="M64" s="9">
        <f t="shared" si="24"/>
        <v>0</v>
      </c>
    </row>
    <row r="66" spans="2:12" x14ac:dyDescent="0.3">
      <c r="B66" s="18"/>
      <c r="C66" s="18"/>
      <c r="D66" s="18"/>
      <c r="E66" s="18"/>
      <c r="F66" s="18"/>
      <c r="G66" s="18"/>
      <c r="H66" s="18"/>
      <c r="I66" s="18"/>
      <c r="J66" s="35"/>
      <c r="K66" s="35"/>
      <c r="L66" s="1"/>
    </row>
  </sheetData>
  <mergeCells count="55">
    <mergeCell ref="I66:K66"/>
    <mergeCell ref="B50:B54"/>
    <mergeCell ref="C50:C54"/>
    <mergeCell ref="D50:D54"/>
    <mergeCell ref="E50:E54"/>
    <mergeCell ref="B55:B59"/>
    <mergeCell ref="C55:C59"/>
    <mergeCell ref="D55:D59"/>
    <mergeCell ref="E55:E59"/>
    <mergeCell ref="B60:B64"/>
    <mergeCell ref="C60:C64"/>
    <mergeCell ref="D60:D64"/>
    <mergeCell ref="E60:E64"/>
    <mergeCell ref="B66:H66"/>
    <mergeCell ref="B40:B44"/>
    <mergeCell ref="C40:C44"/>
    <mergeCell ref="D40:D44"/>
    <mergeCell ref="E40:E44"/>
    <mergeCell ref="B45:B49"/>
    <mergeCell ref="C45:C49"/>
    <mergeCell ref="D45:D49"/>
    <mergeCell ref="E45:E49"/>
    <mergeCell ref="B30:B34"/>
    <mergeCell ref="C30:C34"/>
    <mergeCell ref="D30:D34"/>
    <mergeCell ref="E30:E34"/>
    <mergeCell ref="B35:B39"/>
    <mergeCell ref="C35:C39"/>
    <mergeCell ref="D35:D39"/>
    <mergeCell ref="E35:E39"/>
    <mergeCell ref="B20:B24"/>
    <mergeCell ref="C20:C24"/>
    <mergeCell ref="D20:D24"/>
    <mergeCell ref="E20:E24"/>
    <mergeCell ref="B25:B29"/>
    <mergeCell ref="C25:C29"/>
    <mergeCell ref="D25:D29"/>
    <mergeCell ref="E25:E29"/>
    <mergeCell ref="B10:B14"/>
    <mergeCell ref="C10:C14"/>
    <mergeCell ref="D10:D14"/>
    <mergeCell ref="E10:E14"/>
    <mergeCell ref="B15:B19"/>
    <mergeCell ref="C15:C19"/>
    <mergeCell ref="D15:D19"/>
    <mergeCell ref="E15:E19"/>
    <mergeCell ref="H1:L1"/>
    <mergeCell ref="C5:K5"/>
    <mergeCell ref="B7:B8"/>
    <mergeCell ref="C7:C8"/>
    <mergeCell ref="D7:D8"/>
    <mergeCell ref="E7:E8"/>
    <mergeCell ref="F7:F8"/>
    <mergeCell ref="G7:M7"/>
    <mergeCell ref="J3:M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 differentFirst="1">
    <oddHeader>&amp;C&amp;P</oddHeader>
  </headerFooter>
  <rowBreaks count="3" manualBreakCount="3">
    <brk id="19" min="1" max="12" man="1"/>
    <brk id="34" min="1" max="12" man="1"/>
    <brk id="54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 на 25-27 изм на 04.04.25</vt:lpstr>
      <vt:lpstr>'2025 на 25-27 изм на 04.04.25'!Заголовки_для_печати</vt:lpstr>
      <vt:lpstr>'2025 на 25-27 изм на 04.04.25'!Область_печати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2025-05-28T06:41:03Z</dcterms:modified>
</cp:coreProperties>
</file>